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temae\OneDrive - Rashi Foundation\ינקות רשי אשלים\תכניות יישובים מאי 2020\"/>
    </mc:Choice>
  </mc:AlternateContent>
  <bookViews>
    <workbookView xWindow="0" yWindow="0" windowWidth="20490" windowHeight="7650" activeTab="1"/>
  </bookViews>
  <sheets>
    <sheet name="רשות" sheetId="1" r:id="rId1"/>
    <sheet name="הורים" sheetId="3" r:id="rId2"/>
    <sheet name="אנשי מקצוע"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3" l="1"/>
  <c r="O11" i="3" l="1"/>
  <c r="O10" i="3"/>
  <c r="O9" i="3" l="1"/>
  <c r="O6" i="3"/>
  <c r="O5" i="3"/>
  <c r="O7" i="3" l="1"/>
  <c r="O3" i="3"/>
  <c r="H3" i="4" l="1"/>
  <c r="H4" i="1" l="1"/>
</calcChain>
</file>

<file path=xl/comments1.xml><?xml version="1.0" encoding="utf-8"?>
<comments xmlns="http://schemas.openxmlformats.org/spreadsheetml/2006/main">
  <authors>
    <author>Ruti Feuchtwanger</author>
  </authors>
  <commentList>
    <comment ref="I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P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I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<sst xmlns="http://schemas.openxmlformats.org/spreadsheetml/2006/main" count="180" uniqueCount="90">
  <si>
    <t>יעדי תוצאה</t>
  </si>
  <si>
    <t>שביעות רצון מרמת השירותים והמענים, מזמינותם ומיחס נותני השירותים</t>
  </si>
  <si>
    <t>תפוקות</t>
  </si>
  <si>
    <t>הדרכה פרטנית</t>
  </si>
  <si>
    <t>הסברים / הערות</t>
  </si>
  <si>
    <t>סה"כ זירת הרשות</t>
  </si>
  <si>
    <t>ממשיך</t>
  </si>
  <si>
    <t>סה"כ זירת אנשי מקצוע</t>
  </si>
  <si>
    <t>סה"כ זירת ההורים</t>
  </si>
  <si>
    <t>משרד אחראי</t>
  </si>
  <si>
    <t>התאמה לשגרת קורונה</t>
  </si>
  <si>
    <t>הקמה והפעלה מידית</t>
  </si>
  <si>
    <t>הפעלה קצרת טווח</t>
  </si>
  <si>
    <t>תשתית לטווח ארוך</t>
  </si>
  <si>
    <t>תקציב  מבוקש 12-5
2020</t>
  </si>
  <si>
    <t>פעולה ממשיכה/מורחבת/חדשה</t>
  </si>
  <si>
    <t>קיום מפגשים תדירים של ועדת הגיל הרך</t>
  </si>
  <si>
    <t>V</t>
  </si>
  <si>
    <t>* פרסום בעיתונות של כלל המענים להורים בגיל ינקות * הכנת עלון מידע עירוני.</t>
  </si>
  <si>
    <t>בצפת האוכלוסיה גדולה שאינה נגישה לאנטרנט ויש חשיבות להנגיש לה מידע על שירותים באמצעות פליירים ועיתונים.</t>
  </si>
  <si>
    <r>
      <t xml:space="preserve">הטמעת תפיסה, שפה ותורת עבודה הקושרת בין הורים, </t>
    </r>
    <r>
      <rPr>
        <b/>
        <sz val="11"/>
        <color rgb="FFFF0000"/>
        <rFont val="Segoe UI Light"/>
        <family val="2"/>
      </rPr>
      <t>צוותים</t>
    </r>
    <r>
      <rPr>
        <b/>
        <sz val="11"/>
        <color theme="1"/>
        <rFont val="Segoe UI Light"/>
        <family val="2"/>
      </rPr>
      <t xml:space="preserve"> ונשות מקצוע</t>
    </r>
  </si>
  <si>
    <t>שם התכנית</t>
  </si>
  <si>
    <t>ההורים מזהים את מערך השירותים הרשותי ככתובת מקצועית רלוונטית לכל מנעד הצרכים שלהם ושל ילדיהם בגיל הינקות</t>
  </si>
  <si>
    <t>יצירת מנגנון עירוב הורים בקבלת החלטות רשותיות</t>
  </si>
  <si>
    <t>חדשה</t>
  </si>
  <si>
    <t>ממשיכה</t>
  </si>
  <si>
    <t>הכרות ושפה משותפת בין אנשי המקצוע השונים , אשר נותנים שירות להורים ולפעוטות בגיל ינקות</t>
  </si>
  <si>
    <t>ההרצאות יועברו בזום, וילוו בשיח של המשתתפים, עד אשר יהיה אפשר להפגש.</t>
  </si>
  <si>
    <t>הכשרות בין-מקצועיות לאנשי/נשות המקצוע הנותנים מענה למשפחות ינקות בישוב</t>
  </si>
  <si>
    <t xml:space="preserve">משחקיות </t>
  </si>
  <si>
    <t>הפעלה ע"י מג"ר</t>
  </si>
  <si>
    <t>דמות מקצועית מובילה</t>
  </si>
  <si>
    <t>הדרכה</t>
  </si>
  <si>
    <t>תפוקות (עד 3.20)</t>
  </si>
  <si>
    <t>תפוקות 
(תוספת)</t>
  </si>
  <si>
    <t>תיאור התכנית</t>
  </si>
  <si>
    <t>B.A  בפסיכולוגיה, M.A טיפול בהבעה ויצירה</t>
  </si>
  <si>
    <t>רכזת הורים וינקות</t>
  </si>
  <si>
    <t>הורים פעילים בגיל הרך</t>
  </si>
  <si>
    <t>מנהלת גיל רך</t>
  </si>
  <si>
    <t>ממוצע של 5 משפחות בשבוע</t>
  </si>
  <si>
    <t>ממוצע של 7 משפחות בשבוע</t>
  </si>
  <si>
    <t xml:space="preserve">קבוצת הורים- איתך בגיל הרך, עכברה </t>
  </si>
  <si>
    <t>קבוצת הורים- מרכז קליטה</t>
  </si>
  <si>
    <t xml:space="preserve"> רכזת הורים וינקות  </t>
  </si>
  <si>
    <t>הדרכת הורים- 'יד ביד'</t>
  </si>
  <si>
    <t>פסיכולוגית חינוכית</t>
  </si>
  <si>
    <t>8 שעות שבועיות הכוללות מפגשים עם הורים (כ-5 משפחות בשבוע), קבלת הדרכה, ועבודה קהילתית</t>
  </si>
  <si>
    <t>גיוס והכשרה של מתנדבות</t>
  </si>
  <si>
    <t>פסיכיאטרית,  ומרפאה בעיסוק</t>
  </si>
  <si>
    <t>אחת לשבוע, כל שבוע שלישי חולקת הדרכה עם רכזת הורים וינקות- על ידי ד"ר בלה מרוצ'ניק (עלויות בשורה 9)</t>
  </si>
  <si>
    <t>בימים אלו, של משבר הקורונה, קיימות פניות רבות של הורים וצוותים למג"ר, שמיצב עצמו כמוקד להתייעצות ועזרה בנושאי הגיל הרך. רכזת ינקות והורים הינה דמות זמינה למתן מענים באופן שוטף וגמיש.</t>
  </si>
  <si>
    <t>הרכזת מתאמת מפגשים לפי ביקוש וזמינות של הורים</t>
  </si>
  <si>
    <t>משבר הקורונה הבהיר בצפת את החשיבות בשיתוף פעולה עם הורים לטובת עמידה בהנחיות, איתור בעיות ומציאת פתרונות שניתנים להטמעה מהירה. הסכום הנ"ל לסיוע בהתנעה ראשונית להקמה וביסוס מנגנון עירוב הורים. פעולת הביסוס הינה קצרת טווח ועתידה להסתיים תוך מספר חודשים.</t>
  </si>
  <si>
    <t>גיוס והכשרת מתנדבות עבור ביקורי בית ליולדות</t>
  </si>
  <si>
    <t>הדרכת הורים לחברה חרדית</t>
  </si>
  <si>
    <t>שעת הדרכה אחת לשבוע, כל שבוע שלישי חולקת הדרכה עם הפסיכולוגית לחברה החרדית- על ידי ד"ר בלה מרוצ'ניק (עלויות בשורה 9)</t>
  </si>
  <si>
    <r>
      <t xml:space="preserve">הדרכות פרטניות להורים: מפגשי ייעוץ קצרי מועד להורים, תוך התייחסות למצבי הדחק הגוברים בעקבות </t>
    </r>
    <r>
      <rPr>
        <sz val="11"/>
        <rFont val="Segoe UI Light"/>
        <family val="2"/>
      </rPr>
      <t>מגפת הקורונה</t>
    </r>
  </si>
  <si>
    <t>קבוצת אמהות ופעוטות מהכפר עכברה, המסופח לצפת. הקבוצה מודרכת על ידי רכזת הורים וינקות בשילוב אימא מובילה בקהילה וסטודנטיות לעבודה סוציאלית מתל חי</t>
  </si>
  <si>
    <t>תקציב לטובת זימון מומחים לפי צרכים נקודתיים שעתידים לעלות בעקבות מגפת הקורונה</t>
  </si>
  <si>
    <t>פגישה שבועית, למשך שעתיים,  4-5 אמהות. בתוספת אירוח אנשי מקצוע (ראו הערות)</t>
  </si>
  <si>
    <t>צורך שעלה בזמן הקורונה ממרכז הקליטה: צורך בהדרכה ובכלים לחיזוק המסוגלות ההורית. תתלווה למפגשים עו"ס של המרכז כדי לעזור בתיווך לשוני במידת הצורך. מבוקש תקציב לטובת זימון מומחים לפי צרכים נקודתיים</t>
  </si>
  <si>
    <t>הדרכה פרטנית וקצרת מועד להורים מהזרמים החרדים השונים בעיר * יצירת קשר עם גורמים מובילים בקהילות השנות והנגשת מענים דרכם לכלל הקהילה</t>
  </si>
  <si>
    <t>בשנה האחרונה לאה שר, פסיכולוגית חינוכית בשפ"ח ובמיזם, מבצעת עבודת עומק הכוללת יעוצים פרטניים למשפחות חרדיות ועבודת שטח קהילתית להנגשת היעוצים  וכלל השירותים לאוכלוסיות החרדיות בצפת. החברה החרדית בצפת, נפגעה באופן משמעותי ממגפת הקורונה, הצרכים הנפשיים עולים, ואנחנו נעשה את המאמצים להגיע לחברה זו ולהנגיש לה את השירותים בעיר</t>
  </si>
  <si>
    <t xml:space="preserve">גיוס והכשרת מתנדבות לטובת תוכנית ביקורי בית ליולדות בשיתוף המג"ר עם המרכז לחקר עוני והזנחה של מכללת תל חי, ביה"ח זיו, מכון חרוב ושותפים מקומיים. </t>
  </si>
  <si>
    <t>מדריכה בעלת תואר ראשון בחנוך יצירתי</t>
  </si>
  <si>
    <t>קבוצות אמהות ותינוקות - 'בית פתוח'</t>
  </si>
  <si>
    <t>הדרכה אחת לשבועיים, במשך שעתיים הניתנת על ידי מרפאה בעיסוק, שהינה רכזת מעג"ן בצפת (עלות מופיעה בשורה 9)</t>
  </si>
  <si>
    <t>במידה ויהיה צורך, בשל הנחיות בריאות, 10 האמהות לא יגיעו ביחד לקבוצה אלא יחולקו בין 3 הבקרים</t>
  </si>
  <si>
    <t xml:space="preserve">2 משחקית אחה"צ למשפחות עם ילדים בגיל הרך. בכל משחקיה יש מדריכה אשר מנגישה את המשחקים, מעודדת ומרחיבה משחק משותף, ועושה 'מודלינג' לקשר מבוגר-ילד </t>
  </si>
  <si>
    <t xml:space="preserve">ישיבת צוות שבועית, במשך שעה, מודרכת ע"י הרכזת. אחת ל-3 שבועות מגיעה מנחת הרכזת לתצפית במשחקיות לטובת דיוק והעמקת עבודת המדריכות. </t>
  </si>
  <si>
    <t xml:space="preserve">  2 המשחקיות פועלות פעמיים בשבוע, המדריכה מגיעה ל-3 שעות בכל פעם כדי לארגן לפני/אחרי המפגש. כ-40 משפחות צורכות את השירות</t>
  </si>
  <si>
    <t>הנחיה מקצועית על ידי ד"ר בלה מירוצ'ניק (פסיכיאטרית, מנהלת המרפאה הפסיכיאטרית לילד) ל: רכזת הורים וינקות, ולפסיכולוגית החברה החרדית.   הדרכה מקצועית על ידי סול מוריוסף (מרפאה בעיסוק ורכזת תכנית מעג"ן) ל: מדריכת קבוצות האמהות ורכזת המשחקיות</t>
  </si>
  <si>
    <t xml:space="preserve">ד"ר בלה מירוצ'ניק- 5 שעות חודשיות . סול מוריוסף- 4 שעות הדרכה חודשיות+ 1 שעה חודשית תצפית על משחקיות אחהצ.  </t>
  </si>
  <si>
    <t>2 המדריכות, הנוספות על הרכזת, הינן עובדות בשכר ועל כן קיימת עלות מעביד על השכר השעתי המוקצב להן (45-50 שח לשעה, לפי הכשרה)</t>
  </si>
  <si>
    <t>3 מדריכות, אחת מהן גם בתפקיד רכזת (מפורט בהערות בשורה למעלה)</t>
  </si>
  <si>
    <t>רכזת תחום ינקות</t>
  </si>
  <si>
    <t>מופסקת</t>
  </si>
  <si>
    <t>בשל השינויים האחרונים במטרות המיזם, אנחנו נאלצות להפסיק את עבודתה החשובה של הרכזת. התקציב המבוקש הוא על מנת לשלם לרכזת את המחויב בחוק מרגע ההודעה</t>
  </si>
  <si>
    <t xml:space="preserve">אמונה על חיזוק שותפויות בתחומי הינקות בעיר עם צוותים, אנשי המקצוע והשותפים האפשריים. לאור גודל ומורכבות העיר רכזת ינקות באה לייצר השלמה לתפקיד רכזת הורים וינקות בכל הנוגע למיפוי, ריכוז, קשר עם מסגרות ובעלויות, וכל מה שלא קשור להדרכת הורים  באופן ישיר </t>
  </si>
  <si>
    <t>הדרכה שבועית על ידי בת שבע, מהצוות של ד"ר בלה מירוצ'ניק</t>
  </si>
  <si>
    <t>פורום מנהלות יום, איתור ומיפוי מסגרות פרטיות, קשר עם צוותי חינוך-טיפול, הנגשה למידע, פתיחה וריכוז הכשרות סוג 1, עזרה ראשונה ועוד</t>
  </si>
  <si>
    <t>קבוצת אמהות וילדים ממרכז הקליטה לעולי אתיופיה. הקבוצה תעבד ביחד את המציאות שמשבר הקורונה מכתיב בעיר ותתן כלים להתמודדות ההורית. התכנית תודרך על יד רכזת הורים וינקות בליווי עו"ס של מרכז הקליטה.</t>
  </si>
  <si>
    <t>פגישה שבועית, למשך שעתיים . 5-8 אמהות</t>
  </si>
  <si>
    <r>
      <t xml:space="preserve">התכנית בהובלת המרכז לחקר עוני והזנחה של מכללת תל חי, מציעה פורמט שבו אמהות מתנדבות מגיעות לביקור </t>
    </r>
    <r>
      <rPr>
        <u/>
        <sz val="11"/>
        <rFont val="Segoe UI Light"/>
        <family val="2"/>
      </rPr>
      <t>אחד עד שלושה</t>
    </r>
    <r>
      <rPr>
        <sz val="11"/>
        <rFont val="Segoe UI Light"/>
        <family val="2"/>
      </rPr>
      <t xml:space="preserve"> אצל נשים לאחר לידה במטרה לחזק מיומנויות הוריות בסיסיות ולחבר לשירותים בקהילה. הנשים היולדות יאותרו בשיתוף פעולה עם בי"ח זיו, והאמהות המתנדבות יעברו הכשרה ייעודית על ידי מכון חרוב. התקציב המבוקש הינו עבור השתתפות עם חרוב בעלות ההכשרה </t>
    </r>
  </si>
  <si>
    <t>קבוצת בוקר אשר נפגשת למרחב הדרכה לאמהות ותינוקות/פעוטות. בכל מפגש מוגשת ארוחת בוקר, מתבצעות הדרכות, שיחות והרצאות בנושאים שונים. זוהי קבוצה אינטימית המאפשרת שיח פתוח ומתמשך. בזמנים אלו של מגפת הקורונה חשוב לאפשר לנשים לצאת מהבתים ולהגיע למרחב בטוח ומאפשר.</t>
  </si>
  <si>
    <t>3 בקרים בשבוע, כל מפגש נמשך כ-3.5 שעות. מגיעות כ-8-10 אמהות קבועות ולעיתים מצטרפות נוספות</t>
  </si>
  <si>
    <t>בתקופה זו, בה המדריכות השונות יתמודדו עם משפחות שנתונות בחרדה ומצוקה מתמשכות, יש לאפשר להן הכוונה וליווי מקצועי מעמיקים.</t>
  </si>
  <si>
    <r>
      <rPr>
        <u/>
        <sz val="11"/>
        <color theme="1"/>
        <rFont val="Segoe UI Light"/>
        <family val="2"/>
      </rPr>
      <t>מועסקת ב50% משרה</t>
    </r>
    <r>
      <rPr>
        <sz val="11"/>
        <color theme="1"/>
        <rFont val="Segoe UI Light"/>
        <family val="2"/>
      </rPr>
      <t xml:space="preserve">: 20% לטובת פעולות ריכוז: * פגישות שוטפות עם כלל אנשי המקצוע בגיל הרך ברשות * הדרכה להורים, צוותים ואנשי מקצוע והפנייתם לגורמים הרלוונטים ברשות * פיתוח הדרכה להורים, * שותפות בועדת גיל רך * שותפות בצוות המוביל של המג"ר*                  ו-30% לטובת תכניות הורים כמפורט בהמשך. </t>
    </r>
    <r>
      <rPr>
        <sz val="11"/>
        <color rgb="FFFF0000"/>
        <rFont val="Segoe UI Light"/>
        <family val="2"/>
      </rPr>
      <t xml:space="preserve"> </t>
    </r>
    <r>
      <rPr>
        <sz val="11"/>
        <color theme="1"/>
        <rFont val="Segoe UI Light"/>
        <family val="2"/>
      </rPr>
      <t xml:space="preserve">                                                                                   </t>
    </r>
  </si>
  <si>
    <t>העלות כוללת רק את שכר המדריכהאשר מועסקת בחצי משרה ואלו המשימות שלה: 3 קבוצות הבוקר (הדרכה, ארגון, קניית ארוחת הבוקר ועזרים נוספים, ניהול קופה קטנה) * הדרכה שבועית במשחקיית אחהצ (המענה מפורט בהמשך)* הדרכה והובלת ישיבות צוות לרכזות משחקיית אחהצ* ריכוז דוחות ומיפויים של קבוצות הבוקר והמשחקיות* קבלת הנחיה פרטנית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</si>
</sst>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2" x14ac:knownFonts="1">
    <font>
      <sz val="11"/>
      <color theme="1"/>
      <name val="Arial"/>
      <family val="2"/>
      <charset val="177"/>
      <scheme val="minor"/>
    </font>
    <font>
      <sz val="11"/>
      <color theme="1"/>
      <name val="Arial"/>
      <family val="2"/>
      <charset val="177"/>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b/>
      <sz val="11"/>
      <color rgb="FFFF0000"/>
      <name val="Segoe UI Light"/>
      <family val="2"/>
    </font>
    <font>
      <sz val="11"/>
      <color rgb="FFFF0000"/>
      <name val="Segoe UI Light"/>
      <family val="2"/>
    </font>
    <font>
      <sz val="11"/>
      <name val="Segoe UI Light"/>
      <family val="2"/>
    </font>
    <font>
      <u/>
      <sz val="11"/>
      <color theme="1"/>
      <name val="Segoe UI Light"/>
      <family val="2"/>
    </font>
    <font>
      <u/>
      <sz val="11"/>
      <name val="Segoe UI Light"/>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6" fillId="2" borderId="3" xfId="0" applyFont="1" applyFill="1" applyBorder="1" applyAlignment="1">
      <alignment vertical="top" wrapText="1"/>
    </xf>
    <xf numFmtId="3" fontId="4" fillId="3" borderId="1" xfId="0" applyNumberFormat="1" applyFont="1" applyFill="1" applyBorder="1" applyAlignment="1">
      <alignment vertical="top" wrapText="1"/>
    </xf>
    <xf numFmtId="3" fontId="5" fillId="0" borderId="1" xfId="0" applyNumberFormat="1" applyFont="1" applyBorder="1" applyAlignment="1">
      <alignment vertical="top" wrapText="1"/>
    </xf>
    <xf numFmtId="0" fontId="4" fillId="3" borderId="0" xfId="0" applyFont="1" applyFill="1" applyAlignment="1">
      <alignment vertical="top"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wrapText="1" readingOrder="2"/>
    </xf>
    <xf numFmtId="0" fontId="4" fillId="0" borderId="1" xfId="0" applyFont="1" applyFill="1" applyBorder="1" applyAlignment="1">
      <alignment horizontal="center" vertical="center" wrapText="1"/>
    </xf>
    <xf numFmtId="0" fontId="4" fillId="0" borderId="1" xfId="0" applyFont="1" applyBorder="1" applyAlignment="1">
      <alignment vertical="top" wrapText="1" readingOrder="2"/>
    </xf>
    <xf numFmtId="0" fontId="5" fillId="3" borderId="1" xfId="0" applyFont="1" applyFill="1" applyBorder="1" applyAlignment="1">
      <alignment horizontal="center" vertical="top" wrapText="1" readingOrder="2"/>
    </xf>
    <xf numFmtId="0" fontId="6" fillId="2"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readingOrder="2"/>
    </xf>
    <xf numFmtId="0" fontId="4" fillId="3" borderId="1" xfId="0" applyFont="1" applyFill="1" applyBorder="1" applyAlignment="1">
      <alignment horizontal="center" vertical="top" wrapText="1"/>
    </xf>
    <xf numFmtId="164" fontId="4" fillId="0" borderId="1" xfId="1" applyNumberFormat="1" applyFont="1" applyFill="1" applyBorder="1" applyAlignment="1">
      <alignment horizontal="center" vertical="top" wrapText="1"/>
    </xf>
    <xf numFmtId="164" fontId="4" fillId="3" borderId="1" xfId="1" applyNumberFormat="1" applyFont="1" applyFill="1" applyBorder="1" applyAlignment="1">
      <alignment horizontal="center" vertical="top" wrapText="1"/>
    </xf>
    <xf numFmtId="164" fontId="4" fillId="3" borderId="2" xfId="1" applyNumberFormat="1" applyFont="1" applyFill="1" applyBorder="1" applyAlignment="1">
      <alignment horizontal="center" vertical="top" wrapText="1"/>
    </xf>
    <xf numFmtId="0" fontId="4" fillId="0" borderId="1" xfId="0" applyFont="1" applyBorder="1" applyAlignment="1">
      <alignment horizontal="center" vertical="top" wrapText="1"/>
    </xf>
    <xf numFmtId="3" fontId="4" fillId="0" borderId="2" xfId="0" applyNumberFormat="1" applyFont="1" applyFill="1" applyBorder="1" applyAlignment="1">
      <alignment horizontal="center" vertical="top" wrapText="1"/>
    </xf>
    <xf numFmtId="0" fontId="5" fillId="0" borderId="1" xfId="0" applyFont="1" applyBorder="1" applyAlignment="1">
      <alignment horizontal="center" vertical="top" wrapText="1"/>
    </xf>
    <xf numFmtId="3" fontId="5" fillId="0" borderId="1" xfId="0" applyNumberFormat="1" applyFont="1" applyBorder="1" applyAlignment="1">
      <alignment horizontal="center" vertical="top" wrapText="1"/>
    </xf>
    <xf numFmtId="0" fontId="4" fillId="0" borderId="0" xfId="0" applyFont="1" applyAlignment="1">
      <alignment horizontal="center" vertical="top" wrapText="1"/>
    </xf>
    <xf numFmtId="0" fontId="5" fillId="0" borderId="0" xfId="0" applyFont="1" applyFill="1" applyBorder="1" applyAlignment="1">
      <alignment horizontal="right" vertical="center" wrapText="1" readingOrder="2"/>
    </xf>
    <xf numFmtId="3" fontId="4" fillId="3" borderId="1" xfId="0" applyNumberFormat="1" applyFont="1" applyFill="1" applyBorder="1" applyAlignment="1">
      <alignment horizontal="center" vertical="top" wrapText="1"/>
    </xf>
    <xf numFmtId="164" fontId="4" fillId="0" borderId="1" xfId="1" applyNumberFormat="1" applyFont="1" applyBorder="1" applyAlignment="1">
      <alignment horizontal="center" vertical="top" wrapText="1"/>
    </xf>
    <xf numFmtId="164" fontId="4" fillId="0" borderId="2" xfId="1" applyNumberFormat="1" applyFont="1" applyBorder="1" applyAlignment="1">
      <alignment horizontal="center" vertical="top" wrapText="1"/>
    </xf>
    <xf numFmtId="0" fontId="6" fillId="2" borderId="3" xfId="0" applyFont="1" applyFill="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3" borderId="1" xfId="0" applyFont="1" applyFill="1" applyBorder="1" applyAlignment="1">
      <alignment horizontal="center" vertical="top" wrapText="1" readingOrder="2"/>
    </xf>
    <xf numFmtId="164" fontId="5" fillId="0" borderId="1" xfId="0" applyNumberFormat="1" applyFont="1" applyBorder="1" applyAlignment="1">
      <alignment horizontal="center" vertical="top" wrapText="1"/>
    </xf>
    <xf numFmtId="164" fontId="4" fillId="0" borderId="0" xfId="0" applyNumberFormat="1" applyFont="1" applyAlignment="1">
      <alignment horizontal="center" vertical="top" wrapText="1"/>
    </xf>
    <xf numFmtId="0" fontId="5" fillId="0" borderId="0" xfId="0" applyFont="1" applyAlignment="1">
      <alignment horizontal="center" vertical="top" wrapText="1"/>
    </xf>
    <xf numFmtId="0" fontId="5" fillId="0" borderId="1" xfId="0" applyFont="1" applyFill="1" applyBorder="1" applyAlignment="1">
      <alignment horizontal="center" vertical="top" wrapText="1" readingOrder="2"/>
    </xf>
    <xf numFmtId="0" fontId="4" fillId="0" borderId="0" xfId="0" applyFont="1" applyFill="1" applyAlignment="1">
      <alignment horizontal="center" vertical="top" wrapText="1"/>
    </xf>
    <xf numFmtId="0" fontId="5" fillId="3" borderId="1" xfId="0" quotePrefix="1" applyFont="1" applyFill="1" applyBorder="1" applyAlignment="1">
      <alignment horizontal="center" vertical="top" wrapText="1" readingOrder="2"/>
    </xf>
    <xf numFmtId="0" fontId="5" fillId="3" borderId="1" xfId="0" applyFont="1" applyFill="1" applyBorder="1" applyAlignment="1">
      <alignment horizontal="center" vertical="top" wrapText="1"/>
    </xf>
    <xf numFmtId="0" fontId="4" fillId="0" borderId="1" xfId="0" applyFont="1" applyBorder="1" applyAlignment="1">
      <alignment horizontal="center" vertical="top" wrapText="1" readingOrder="2"/>
    </xf>
    <xf numFmtId="0" fontId="5" fillId="0" borderId="1" xfId="0" applyFont="1" applyBorder="1" applyAlignment="1">
      <alignment horizontal="center" vertical="top" wrapText="1" readingOrder="2"/>
    </xf>
    <xf numFmtId="0" fontId="4" fillId="0" borderId="0" xfId="0" applyFont="1" applyAlignment="1">
      <alignment horizontal="center" vertical="top" wrapText="1" readingOrder="2"/>
    </xf>
    <xf numFmtId="164" fontId="4" fillId="0" borderId="0" xfId="1" applyNumberFormat="1" applyFont="1" applyAlignment="1">
      <alignment horizontal="center" vertical="top" wrapText="1"/>
    </xf>
    <xf numFmtId="164" fontId="5" fillId="0" borderId="0" xfId="1" applyNumberFormat="1" applyFont="1" applyAlignment="1">
      <alignment horizontal="center" vertical="top" wrapText="1"/>
    </xf>
    <xf numFmtId="164" fontId="4" fillId="0" borderId="0" xfId="1" applyNumberFormat="1" applyFont="1" applyFill="1" applyAlignment="1">
      <alignment horizontal="center" vertical="top" wrapText="1"/>
    </xf>
    <xf numFmtId="164" fontId="4" fillId="0" borderId="0" xfId="1" applyNumberFormat="1" applyFont="1" applyBorder="1" applyAlignment="1">
      <alignment horizontal="center" vertical="top"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readingOrder="2"/>
    </xf>
    <xf numFmtId="0" fontId="5" fillId="4" borderId="1" xfId="0" applyFont="1" applyFill="1" applyBorder="1" applyAlignment="1">
      <alignment horizontal="center" vertical="top" wrapText="1" readingOrder="2"/>
    </xf>
    <xf numFmtId="0" fontId="4" fillId="4" borderId="2" xfId="1" applyNumberFormat="1" applyFont="1" applyFill="1" applyBorder="1" applyAlignment="1">
      <alignment horizontal="center" vertical="top" wrapText="1"/>
    </xf>
    <xf numFmtId="0" fontId="9" fillId="0" borderId="0" xfId="0" applyFont="1" applyFill="1" applyAlignment="1">
      <alignment horizontal="center" vertical="top" wrapText="1"/>
    </xf>
    <xf numFmtId="0" fontId="9" fillId="0" borderId="1" xfId="0" applyFont="1" applyBorder="1" applyAlignment="1">
      <alignment horizontal="center" vertical="top" wrapText="1" readingOrder="2"/>
    </xf>
    <xf numFmtId="0" fontId="8"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4" fillId="0" borderId="1" xfId="0" applyFont="1" applyFill="1" applyBorder="1" applyAlignment="1">
      <alignment horizontal="center" vertical="top" wrapText="1" readingOrder="2"/>
    </xf>
    <xf numFmtId="0" fontId="9" fillId="0"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164" fontId="9" fillId="0" borderId="0" xfId="1" applyNumberFormat="1" applyFont="1" applyFill="1" applyAlignment="1">
      <alignment horizontal="center" vertical="top" wrapText="1"/>
    </xf>
    <xf numFmtId="0" fontId="6" fillId="2" borderId="0" xfId="0" applyFont="1" applyFill="1" applyBorder="1" applyAlignment="1">
      <alignment horizontal="center" vertical="top" wrapText="1"/>
    </xf>
    <xf numFmtId="0" fontId="9" fillId="5" borderId="1" xfId="0" applyFont="1" applyFill="1" applyBorder="1" applyAlignment="1">
      <alignment horizontal="center" vertical="center" wrapText="1"/>
    </xf>
    <xf numFmtId="0" fontId="4" fillId="0" borderId="1" xfId="0" applyFont="1" applyFill="1" applyBorder="1" applyAlignment="1">
      <alignment vertical="top" wrapText="1" readingOrder="2"/>
    </xf>
    <xf numFmtId="0" fontId="5" fillId="0" borderId="4" xfId="0" applyFont="1" applyBorder="1" applyAlignment="1">
      <alignment horizontal="center" vertical="center" wrapText="1" readingOrder="2"/>
    </xf>
    <xf numFmtId="0" fontId="5" fillId="0" borderId="5" xfId="0" applyFont="1" applyBorder="1" applyAlignment="1">
      <alignment horizontal="center" vertical="center" wrapText="1" readingOrder="2"/>
    </xf>
    <xf numFmtId="0" fontId="5" fillId="3" borderId="4" xfId="0" applyFont="1" applyFill="1" applyBorder="1" applyAlignment="1">
      <alignment horizontal="center" vertical="top" wrapText="1" readingOrder="2"/>
    </xf>
    <xf numFmtId="0" fontId="5" fillId="3" borderId="5" xfId="0" applyFont="1" applyFill="1" applyBorder="1" applyAlignment="1">
      <alignment horizontal="center" vertical="top" wrapText="1" readingOrder="2"/>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 xfId="0" applyFont="1" applyFill="1" applyBorder="1" applyAlignment="1">
      <alignment horizontal="center" vertical="top" wrapText="1"/>
    </xf>
    <xf numFmtId="164" fontId="9" fillId="5" borderId="1" xfId="1" applyNumberFormat="1" applyFont="1" applyFill="1" applyBorder="1" applyAlignment="1">
      <alignment horizontal="center" vertical="center" wrapText="1"/>
    </xf>
    <xf numFmtId="0" fontId="4" fillId="5" borderId="1" xfId="0" applyFont="1" applyFill="1" applyBorder="1" applyAlignment="1">
      <alignment horizontal="right" vertical="top" wrapText="1"/>
    </xf>
    <xf numFmtId="0" fontId="9" fillId="5" borderId="1" xfId="0" applyFont="1" applyFill="1" applyBorder="1" applyAlignment="1">
      <alignment horizontal="center" vertical="top" wrapText="1"/>
    </xf>
    <xf numFmtId="0" fontId="9" fillId="5" borderId="2"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
  <sheetViews>
    <sheetView rightToLeft="1" zoomScale="80" zoomScaleNormal="80" workbookViewId="0">
      <selection activeCell="C8" sqref="C8"/>
    </sheetView>
  </sheetViews>
  <sheetFormatPr defaultColWidth="17.875" defaultRowHeight="16.5" x14ac:dyDescent="0.2"/>
  <cols>
    <col min="1" max="1" width="18.25" style="28" customWidth="1"/>
    <col min="2" max="2" width="26.75" style="28" customWidth="1"/>
    <col min="3" max="3" width="9.875" style="28" customWidth="1"/>
    <col min="4" max="4" width="9.75" style="28" customWidth="1"/>
    <col min="5" max="5" width="10" style="28" customWidth="1"/>
    <col min="6" max="6" width="11.75" style="28" customWidth="1"/>
    <col min="7" max="7" width="10.75" style="28" customWidth="1"/>
    <col min="8" max="8" width="12.625" style="28" customWidth="1"/>
    <col min="9" max="9" width="33" style="28" customWidth="1"/>
    <col min="10" max="16384" width="17.875" style="28"/>
  </cols>
  <sheetData>
    <row r="1" spans="1:12" s="35" customFormat="1" ht="66.75" thickBot="1" x14ac:dyDescent="0.25">
      <c r="A1" s="12" t="s">
        <v>0</v>
      </c>
      <c r="B1" s="12" t="s">
        <v>2</v>
      </c>
      <c r="C1" s="12" t="s">
        <v>15</v>
      </c>
      <c r="D1" s="12" t="s">
        <v>10</v>
      </c>
      <c r="E1" s="12" t="s">
        <v>11</v>
      </c>
      <c r="F1" s="12" t="s">
        <v>12</v>
      </c>
      <c r="G1" s="12" t="s">
        <v>13</v>
      </c>
      <c r="H1" s="12" t="s">
        <v>14</v>
      </c>
      <c r="I1" s="33" t="s">
        <v>4</v>
      </c>
      <c r="J1" s="34"/>
      <c r="K1" s="34"/>
      <c r="L1" s="34"/>
    </row>
    <row r="2" spans="1:12" ht="52.5" customHeight="1" x14ac:dyDescent="0.2">
      <c r="A2" s="68" t="s">
        <v>20</v>
      </c>
      <c r="B2" s="13" t="s">
        <v>16</v>
      </c>
      <c r="C2" s="24" t="s">
        <v>6</v>
      </c>
      <c r="D2" s="31" t="s">
        <v>17</v>
      </c>
      <c r="E2" s="31" t="s">
        <v>17</v>
      </c>
      <c r="F2" s="32"/>
      <c r="G2" s="32" t="s">
        <v>17</v>
      </c>
      <c r="H2" s="32">
        <v>0</v>
      </c>
      <c r="I2" s="24"/>
    </row>
    <row r="3" spans="1:12" ht="85.5" customHeight="1" x14ac:dyDescent="0.2">
      <c r="A3" s="69"/>
      <c r="B3" s="36" t="s">
        <v>18</v>
      </c>
      <c r="C3" s="20" t="s">
        <v>6</v>
      </c>
      <c r="D3" s="22" t="s">
        <v>17</v>
      </c>
      <c r="E3" s="22" t="s">
        <v>17</v>
      </c>
      <c r="F3" s="23" t="s">
        <v>17</v>
      </c>
      <c r="G3" s="23" t="s">
        <v>17</v>
      </c>
      <c r="H3" s="23">
        <v>9032</v>
      </c>
      <c r="I3" s="20" t="s">
        <v>19</v>
      </c>
    </row>
    <row r="4" spans="1:12" x14ac:dyDescent="0.2">
      <c r="A4" s="26" t="s">
        <v>5</v>
      </c>
      <c r="B4" s="26"/>
      <c r="C4" s="26"/>
      <c r="D4" s="37"/>
      <c r="E4" s="37"/>
      <c r="F4" s="37"/>
      <c r="G4" s="37"/>
      <c r="H4" s="37">
        <f>SUM(H2:H3)</f>
        <v>9032</v>
      </c>
      <c r="I4" s="26"/>
    </row>
    <row r="6" spans="1:12" x14ac:dyDescent="0.2">
      <c r="E6" s="38"/>
    </row>
  </sheetData>
  <mergeCells count="1">
    <mergeCell ref="A2:A3"/>
  </mergeCells>
  <pageMargins left="0.7" right="0.7" top="0.75" bottom="0.75" header="0.3" footer="0.3"/>
  <pageSetup orientation="portrait" verticalDpi="599"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rightToLeft="1" tabSelected="1" topLeftCell="B1" zoomScale="80" zoomScaleNormal="80" workbookViewId="0">
      <pane ySplit="1" topLeftCell="A2" activePane="bottomLeft" state="frozen"/>
      <selection activeCell="B1" sqref="B1"/>
      <selection pane="bottomLeft" activeCell="O3" sqref="O3"/>
    </sheetView>
  </sheetViews>
  <sheetFormatPr defaultColWidth="17.875" defaultRowHeight="16.5" x14ac:dyDescent="0.2"/>
  <cols>
    <col min="1" max="1" width="25.875" style="28" customWidth="1"/>
    <col min="2" max="2" width="25.375" style="28" customWidth="1"/>
    <col min="3" max="3" width="34.625" style="28" customWidth="1"/>
    <col min="4" max="4" width="8.75" style="28" customWidth="1"/>
    <col min="5" max="6" width="11.125" style="28" customWidth="1"/>
    <col min="7" max="7" width="16.25" style="28" customWidth="1"/>
    <col min="8" max="8" width="15.625" style="28" customWidth="1"/>
    <col min="9" max="9" width="15.75" style="28" customWidth="1"/>
    <col min="10" max="10" width="12.375" style="28" customWidth="1"/>
    <col min="11" max="11" width="12.125" style="28" customWidth="1"/>
    <col min="12" max="15" width="9.875" style="28" customWidth="1"/>
    <col min="16" max="16" width="33" style="28" customWidth="1"/>
    <col min="17" max="17" width="17.875" style="28"/>
    <col min="18" max="18" width="17.875" style="47"/>
    <col min="19" max="16384" width="17.875" style="28"/>
  </cols>
  <sheetData>
    <row r="1" spans="1:19" ht="66" x14ac:dyDescent="0.2">
      <c r="A1" s="12" t="s">
        <v>0</v>
      </c>
      <c r="B1" s="12" t="s">
        <v>21</v>
      </c>
      <c r="C1" s="12" t="s">
        <v>35</v>
      </c>
      <c r="D1" s="12" t="s">
        <v>15</v>
      </c>
      <c r="E1" s="12" t="s">
        <v>30</v>
      </c>
      <c r="F1" s="12" t="s">
        <v>31</v>
      </c>
      <c r="G1" s="12" t="s">
        <v>32</v>
      </c>
      <c r="H1" s="12" t="s">
        <v>33</v>
      </c>
      <c r="I1" s="12" t="s">
        <v>34</v>
      </c>
      <c r="J1" s="12" t="s">
        <v>9</v>
      </c>
      <c r="K1" s="17" t="s">
        <v>10</v>
      </c>
      <c r="L1" s="17" t="s">
        <v>11</v>
      </c>
      <c r="M1" s="17" t="s">
        <v>12</v>
      </c>
      <c r="N1" s="17" t="s">
        <v>13</v>
      </c>
      <c r="O1" s="12" t="s">
        <v>14</v>
      </c>
      <c r="P1" s="65" t="s">
        <v>4</v>
      </c>
      <c r="Q1" s="39"/>
      <c r="R1" s="48"/>
      <c r="S1" s="39"/>
    </row>
    <row r="2" spans="1:19" s="56" customFormat="1" ht="148.5" x14ac:dyDescent="0.2">
      <c r="A2" s="62"/>
      <c r="B2" s="63" t="s">
        <v>76</v>
      </c>
      <c r="C2" s="79" t="s">
        <v>79</v>
      </c>
      <c r="D2" s="66" t="s">
        <v>77</v>
      </c>
      <c r="E2" s="66" t="s">
        <v>17</v>
      </c>
      <c r="F2" s="66"/>
      <c r="G2" s="66" t="s">
        <v>80</v>
      </c>
      <c r="H2" s="66" t="s">
        <v>81</v>
      </c>
      <c r="I2" s="66"/>
      <c r="J2" s="66"/>
      <c r="K2" s="80"/>
      <c r="L2" s="80"/>
      <c r="M2" s="80"/>
      <c r="N2" s="81"/>
      <c r="O2" s="78">
        <v>16550</v>
      </c>
      <c r="P2" s="80" t="s">
        <v>78</v>
      </c>
      <c r="R2" s="64"/>
    </row>
    <row r="3" spans="1:19" s="41" customFormat="1" ht="132.75" customHeight="1" x14ac:dyDescent="0.2">
      <c r="A3" s="72" t="s">
        <v>22</v>
      </c>
      <c r="B3" s="54" t="s">
        <v>44</v>
      </c>
      <c r="C3" s="53" t="s">
        <v>88</v>
      </c>
      <c r="D3" s="14" t="s">
        <v>25</v>
      </c>
      <c r="E3" s="14" t="s">
        <v>17</v>
      </c>
      <c r="F3" s="67" t="s">
        <v>36</v>
      </c>
      <c r="G3" s="75" t="s">
        <v>56</v>
      </c>
      <c r="H3" s="14"/>
      <c r="I3" s="14"/>
      <c r="J3" s="14"/>
      <c r="K3" s="7" t="s">
        <v>17</v>
      </c>
      <c r="L3" s="18" t="s">
        <v>17</v>
      </c>
      <c r="M3" s="18" t="s">
        <v>17</v>
      </c>
      <c r="N3" s="19" t="s">
        <v>17</v>
      </c>
      <c r="O3" s="51">
        <f>8333*7.5</f>
        <v>62497.5</v>
      </c>
      <c r="P3" s="7" t="s">
        <v>51</v>
      </c>
      <c r="R3" s="49"/>
    </row>
    <row r="4" spans="1:19" ht="66" customHeight="1" x14ac:dyDescent="0.2">
      <c r="A4" s="73"/>
      <c r="B4" s="42" t="s">
        <v>45</v>
      </c>
      <c r="C4" s="52" t="s">
        <v>57</v>
      </c>
      <c r="D4" s="20" t="s">
        <v>25</v>
      </c>
      <c r="E4" s="20" t="s">
        <v>17</v>
      </c>
      <c r="F4" s="20" t="s">
        <v>37</v>
      </c>
      <c r="G4" s="76"/>
      <c r="H4" s="20" t="s">
        <v>40</v>
      </c>
      <c r="I4" s="7" t="s">
        <v>41</v>
      </c>
      <c r="J4" s="20"/>
      <c r="K4" s="20" t="s">
        <v>17</v>
      </c>
      <c r="L4" s="21" t="s">
        <v>17</v>
      </c>
      <c r="M4" s="22" t="s">
        <v>17</v>
      </c>
      <c r="N4" s="23" t="s">
        <v>17</v>
      </c>
      <c r="O4" s="55">
        <v>0</v>
      </c>
      <c r="P4" s="20" t="s">
        <v>52</v>
      </c>
    </row>
    <row r="5" spans="1:19" s="41" customFormat="1" ht="82.5" customHeight="1" x14ac:dyDescent="0.2">
      <c r="A5" s="73"/>
      <c r="B5" s="40" t="s">
        <v>42</v>
      </c>
      <c r="C5" s="53" t="s">
        <v>58</v>
      </c>
      <c r="D5" s="24" t="s">
        <v>25</v>
      </c>
      <c r="E5" s="24" t="s">
        <v>17</v>
      </c>
      <c r="F5" s="24" t="s">
        <v>37</v>
      </c>
      <c r="G5" s="76"/>
      <c r="H5" s="24" t="s">
        <v>83</v>
      </c>
      <c r="I5" s="24" t="s">
        <v>60</v>
      </c>
      <c r="J5" s="20"/>
      <c r="K5" s="24" t="s">
        <v>17</v>
      </c>
      <c r="L5" s="22" t="s">
        <v>17</v>
      </c>
      <c r="M5" s="20" t="s">
        <v>17</v>
      </c>
      <c r="N5" s="25" t="s">
        <v>17</v>
      </c>
      <c r="O5" s="52">
        <f>7*2*200</f>
        <v>2800</v>
      </c>
      <c r="P5" s="7" t="s">
        <v>59</v>
      </c>
      <c r="R5" s="49"/>
    </row>
    <row r="6" spans="1:19" s="41" customFormat="1" ht="82.5" customHeight="1" x14ac:dyDescent="0.2">
      <c r="A6" s="73"/>
      <c r="B6" s="40" t="s">
        <v>43</v>
      </c>
      <c r="C6" s="53" t="s">
        <v>82</v>
      </c>
      <c r="D6" s="14" t="s">
        <v>24</v>
      </c>
      <c r="E6" s="14" t="s">
        <v>17</v>
      </c>
      <c r="F6" s="14" t="s">
        <v>37</v>
      </c>
      <c r="G6" s="77"/>
      <c r="H6" s="14"/>
      <c r="I6" s="14" t="s">
        <v>60</v>
      </c>
      <c r="J6" s="14"/>
      <c r="K6" s="7" t="s">
        <v>17</v>
      </c>
      <c r="L6" s="18" t="s">
        <v>17</v>
      </c>
      <c r="M6" s="18" t="s">
        <v>17</v>
      </c>
      <c r="N6" s="19" t="s">
        <v>17</v>
      </c>
      <c r="O6" s="51">
        <f>7*2*200</f>
        <v>2800</v>
      </c>
      <c r="P6" s="7" t="s">
        <v>61</v>
      </c>
      <c r="R6" s="49"/>
    </row>
    <row r="7" spans="1:19" ht="181.5" x14ac:dyDescent="0.2">
      <c r="A7" s="73"/>
      <c r="B7" s="43" t="s">
        <v>55</v>
      </c>
      <c r="C7" s="60" t="s">
        <v>62</v>
      </c>
      <c r="D7" s="20" t="s">
        <v>25</v>
      </c>
      <c r="E7" s="20" t="s">
        <v>17</v>
      </c>
      <c r="F7" s="20" t="s">
        <v>46</v>
      </c>
      <c r="G7" s="7" t="s">
        <v>50</v>
      </c>
      <c r="H7" s="36" t="s">
        <v>47</v>
      </c>
      <c r="I7" s="20"/>
      <c r="J7" s="20"/>
      <c r="K7" s="20" t="s">
        <v>17</v>
      </c>
      <c r="L7" s="21" t="s">
        <v>17</v>
      </c>
      <c r="M7" s="22" t="s">
        <v>17</v>
      </c>
      <c r="N7" s="23"/>
      <c r="O7" s="47">
        <f>8*4*7.5*150</f>
        <v>36000</v>
      </c>
      <c r="P7" s="20" t="s">
        <v>63</v>
      </c>
    </row>
    <row r="8" spans="1:19" ht="181.5" x14ac:dyDescent="0.2">
      <c r="A8" s="73"/>
      <c r="B8" s="42" t="s">
        <v>54</v>
      </c>
      <c r="C8" s="36" t="s">
        <v>64</v>
      </c>
      <c r="D8" s="24" t="s">
        <v>24</v>
      </c>
      <c r="E8" s="24" t="s">
        <v>17</v>
      </c>
      <c r="F8" s="7" t="s">
        <v>39</v>
      </c>
      <c r="G8" s="24"/>
      <c r="H8" s="24"/>
      <c r="I8" s="24" t="s">
        <v>48</v>
      </c>
      <c r="J8" s="20"/>
      <c r="K8" s="24" t="s">
        <v>17</v>
      </c>
      <c r="L8" s="22" t="s">
        <v>17</v>
      </c>
      <c r="M8" s="20" t="s">
        <v>17</v>
      </c>
      <c r="N8" s="25" t="s">
        <v>17</v>
      </c>
      <c r="O8" s="7">
        <v>5000</v>
      </c>
      <c r="P8" s="59" t="s">
        <v>84</v>
      </c>
    </row>
    <row r="9" spans="1:19" ht="181.5" x14ac:dyDescent="0.2">
      <c r="A9" s="73"/>
      <c r="B9" s="42" t="s">
        <v>66</v>
      </c>
      <c r="C9" s="36" t="s">
        <v>85</v>
      </c>
      <c r="D9" s="24" t="s">
        <v>25</v>
      </c>
      <c r="E9" s="24" t="s">
        <v>17</v>
      </c>
      <c r="F9" s="7" t="s">
        <v>65</v>
      </c>
      <c r="G9" s="24" t="s">
        <v>67</v>
      </c>
      <c r="H9" s="44" t="s">
        <v>86</v>
      </c>
      <c r="I9" s="24" t="s">
        <v>68</v>
      </c>
      <c r="J9" s="20"/>
      <c r="K9" s="24" t="s">
        <v>17</v>
      </c>
      <c r="L9" s="22" t="s">
        <v>17</v>
      </c>
      <c r="M9" s="20" t="s">
        <v>17</v>
      </c>
      <c r="N9" s="25"/>
      <c r="O9" s="21">
        <f>5435.6*7.5</f>
        <v>40767</v>
      </c>
      <c r="P9" s="59" t="s">
        <v>89</v>
      </c>
    </row>
    <row r="10" spans="1:19" ht="165" x14ac:dyDescent="0.2">
      <c r="A10" s="74"/>
      <c r="B10" s="16" t="s">
        <v>29</v>
      </c>
      <c r="C10" s="36" t="s">
        <v>69</v>
      </c>
      <c r="D10" s="24" t="s">
        <v>25</v>
      </c>
      <c r="E10" s="24" t="s">
        <v>17</v>
      </c>
      <c r="F10" s="57" t="s">
        <v>75</v>
      </c>
      <c r="G10" s="7" t="s">
        <v>70</v>
      </c>
      <c r="H10" s="61" t="s">
        <v>71</v>
      </c>
      <c r="I10" s="58"/>
      <c r="J10" s="20"/>
      <c r="K10" s="24" t="s">
        <v>17</v>
      </c>
      <c r="L10" s="21" t="s">
        <v>17</v>
      </c>
      <c r="M10" s="18" t="s">
        <v>17</v>
      </c>
      <c r="N10" s="25" t="s">
        <v>17</v>
      </c>
      <c r="O10" s="21">
        <f>(1900+2300)*7.5</f>
        <v>31500</v>
      </c>
      <c r="P10" s="44" t="s">
        <v>74</v>
      </c>
      <c r="Q10" s="38"/>
      <c r="R10" s="50"/>
      <c r="S10" s="35"/>
    </row>
    <row r="11" spans="1:19" ht="148.5" x14ac:dyDescent="0.2">
      <c r="A11" s="70" t="s">
        <v>1</v>
      </c>
      <c r="B11" s="45" t="s">
        <v>3</v>
      </c>
      <c r="C11" s="59" t="s">
        <v>72</v>
      </c>
      <c r="D11" s="7" t="s">
        <v>25</v>
      </c>
      <c r="E11" s="7" t="s">
        <v>17</v>
      </c>
      <c r="F11" s="7" t="s">
        <v>49</v>
      </c>
      <c r="G11" s="7"/>
      <c r="H11" s="7" t="s">
        <v>73</v>
      </c>
      <c r="I11" s="7"/>
      <c r="J11" s="7"/>
      <c r="K11" s="7" t="s">
        <v>17</v>
      </c>
      <c r="L11" s="18" t="s">
        <v>17</v>
      </c>
      <c r="M11" s="18" t="s">
        <v>17</v>
      </c>
      <c r="N11" s="25" t="s">
        <v>17</v>
      </c>
      <c r="O11" s="18">
        <f>(2500+1650)*7.5</f>
        <v>31125</v>
      </c>
      <c r="P11" s="20" t="s">
        <v>87</v>
      </c>
      <c r="Q11" s="47"/>
      <c r="S11" s="35"/>
    </row>
    <row r="12" spans="1:19" ht="132" x14ac:dyDescent="0.2">
      <c r="A12" s="71"/>
      <c r="B12" s="43" t="s">
        <v>38</v>
      </c>
      <c r="C12" s="20" t="s">
        <v>23</v>
      </c>
      <c r="D12" s="20" t="s">
        <v>24</v>
      </c>
      <c r="E12" s="20" t="s">
        <v>17</v>
      </c>
      <c r="F12" s="20" t="s">
        <v>39</v>
      </c>
      <c r="G12" s="20"/>
      <c r="H12" s="20"/>
      <c r="I12" s="20"/>
      <c r="J12" s="20"/>
      <c r="K12" s="20" t="s">
        <v>17</v>
      </c>
      <c r="L12" s="21" t="s">
        <v>17</v>
      </c>
      <c r="M12" s="22" t="s">
        <v>17</v>
      </c>
      <c r="N12" s="23" t="s">
        <v>17</v>
      </c>
      <c r="O12" s="23">
        <v>5000</v>
      </c>
      <c r="P12" s="20" t="s">
        <v>53</v>
      </c>
      <c r="Q12" s="50"/>
      <c r="S12" s="35"/>
    </row>
    <row r="13" spans="1:19" x14ac:dyDescent="0.2">
      <c r="A13" s="44"/>
      <c r="B13" s="26" t="s">
        <v>8</v>
      </c>
      <c r="C13" s="26"/>
      <c r="D13" s="26"/>
      <c r="E13" s="26"/>
      <c r="F13" s="26"/>
      <c r="G13" s="26"/>
      <c r="H13" s="26"/>
      <c r="I13" s="26"/>
      <c r="J13" s="26"/>
      <c r="K13" s="26"/>
      <c r="L13" s="27"/>
      <c r="M13" s="27"/>
      <c r="N13" s="27"/>
      <c r="O13" s="27">
        <f>SUM(O2:O12)</f>
        <v>234039.5</v>
      </c>
      <c r="P13" s="24"/>
      <c r="Q13" s="47"/>
    </row>
    <row r="14" spans="1:19" x14ac:dyDescent="0.2">
      <c r="A14" s="46"/>
      <c r="B14" s="46"/>
    </row>
    <row r="15" spans="1:19" x14ac:dyDescent="0.2">
      <c r="B15" s="46"/>
      <c r="K15" s="46"/>
      <c r="P15" s="38"/>
    </row>
    <row r="16" spans="1:19" x14ac:dyDescent="0.2">
      <c r="B16" s="46"/>
    </row>
    <row r="17" spans="2:2" x14ac:dyDescent="0.2">
      <c r="B17" s="46"/>
    </row>
    <row r="18" spans="2:2" x14ac:dyDescent="0.2">
      <c r="B18" s="46"/>
    </row>
    <row r="19" spans="2:2" x14ac:dyDescent="0.2">
      <c r="B19" s="46"/>
    </row>
    <row r="20" spans="2:2" x14ac:dyDescent="0.2">
      <c r="B20" s="46"/>
    </row>
  </sheetData>
  <mergeCells count="3">
    <mergeCell ref="A11:A12"/>
    <mergeCell ref="A3:A10"/>
    <mergeCell ref="G3:G6"/>
  </mergeCells>
  <dataValidations count="1">
    <dataValidation type="list" allowBlank="1" showInputMessage="1" showErrorMessage="1" sqref="J3:J13">
      <formula1>"רווחה, חינוך, בריאות"</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
  <sheetViews>
    <sheetView rightToLeft="1" zoomScale="90" zoomScaleNormal="90" workbookViewId="0">
      <selection activeCell="G5" sqref="G5"/>
    </sheetView>
  </sheetViews>
  <sheetFormatPr defaultColWidth="17.875" defaultRowHeight="16.5" x14ac:dyDescent="0.2"/>
  <cols>
    <col min="1" max="1" width="25.875" style="1" customWidth="1"/>
    <col min="2" max="2" width="21" style="1" customWidth="1"/>
    <col min="3" max="3" width="9.625" style="1" customWidth="1"/>
    <col min="4" max="5" width="9.375" style="1" customWidth="1"/>
    <col min="6" max="8" width="9.375" style="3" customWidth="1"/>
    <col min="9" max="9" width="33" style="1" customWidth="1"/>
    <col min="10" max="16384" width="17.875" style="1"/>
  </cols>
  <sheetData>
    <row r="1" spans="1:12" s="3" customFormat="1" ht="66.75" thickBot="1" x14ac:dyDescent="0.25">
      <c r="A1" s="12" t="s">
        <v>0</v>
      </c>
      <c r="B1" s="12" t="s">
        <v>2</v>
      </c>
      <c r="C1" s="12" t="s">
        <v>15</v>
      </c>
      <c r="D1" s="12" t="s">
        <v>10</v>
      </c>
      <c r="E1" s="12" t="s">
        <v>11</v>
      </c>
      <c r="F1" s="12" t="s">
        <v>12</v>
      </c>
      <c r="G1" s="12" t="s">
        <v>13</v>
      </c>
      <c r="H1" s="12" t="s">
        <v>14</v>
      </c>
      <c r="I1" s="8" t="s">
        <v>4</v>
      </c>
      <c r="J1" s="2"/>
      <c r="K1" s="2"/>
      <c r="L1" s="2"/>
    </row>
    <row r="2" spans="1:12" ht="66" x14ac:dyDescent="0.2">
      <c r="A2" s="29" t="s">
        <v>26</v>
      </c>
      <c r="B2" s="15" t="s">
        <v>28</v>
      </c>
      <c r="C2" s="5" t="s">
        <v>6</v>
      </c>
      <c r="D2" s="30" t="s">
        <v>17</v>
      </c>
      <c r="E2" s="7" t="s">
        <v>17</v>
      </c>
      <c r="F2" s="20" t="s">
        <v>17</v>
      </c>
      <c r="G2" s="20" t="s">
        <v>17</v>
      </c>
      <c r="H2" s="9">
        <v>57000</v>
      </c>
      <c r="I2" s="6" t="s">
        <v>27</v>
      </c>
      <c r="J2" s="11"/>
    </row>
    <row r="3" spans="1:12" x14ac:dyDescent="0.2">
      <c r="A3" s="4" t="s">
        <v>7</v>
      </c>
      <c r="B3" s="4"/>
      <c r="C3" s="4"/>
      <c r="D3" s="10"/>
      <c r="E3" s="10"/>
      <c r="F3" s="10"/>
      <c r="G3" s="10"/>
      <c r="H3" s="10">
        <f t="shared" ref="H3" si="0">SUM(H2:H2)</f>
        <v>57000</v>
      </c>
      <c r="I3" s="4"/>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3" ma:contentTypeDescription="צור מסמך חדש." ma:contentTypeScope="" ma:versionID="1a1d6b0ef525393e7894b16d4460c5a3">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d716b84a08bc42e1e3274be5abe2b979"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7A64D-8C1F-48F4-B26F-E43C4103D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3018D7-77C9-4B3C-8969-3532EDA7D8E2}">
  <ds:schemaRefs>
    <ds:schemaRef ds:uri="http://purl.org/dc/terms/"/>
    <ds:schemaRef ds:uri="http://schemas.openxmlformats.org/package/2006/metadata/core-properties"/>
    <ds:schemaRef ds:uri="http://purl.org/dc/dcmitype/"/>
    <ds:schemaRef ds:uri="18972e02-aacb-48eb-940f-4552ce181d09"/>
    <ds:schemaRef ds:uri="ec432123-da0d-440b-9250-5e5fc44f50f2"/>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1B27E6E-3904-4141-A327-CCAFAC170B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רשות</vt:lpstr>
      <vt:lpstr>הורים</vt:lpstr>
      <vt:lpstr>אנשי מקצוע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Rotem Azar Eliyahu</cp:lastModifiedBy>
  <dcterms:created xsi:type="dcterms:W3CDTF">2019-07-31T14:03:17Z</dcterms:created>
  <dcterms:modified xsi:type="dcterms:W3CDTF">2020-05-14T11:19:20Z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